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10. Октябрь\Материалы для АПС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Лист1!$A$7:$AE$43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Лист1!$A$1:$P$53</definedName>
  </definedNames>
  <calcPr calcId="152511"/>
</workbook>
</file>

<file path=xl/calcChain.xml><?xml version="1.0" encoding="utf-8"?>
<calcChain xmlns="http://schemas.openxmlformats.org/spreadsheetml/2006/main">
  <c r="K42" i="1" l="1"/>
  <c r="J42" i="1"/>
  <c r="L42" i="1" s="1"/>
  <c r="L41" i="1"/>
  <c r="K41" i="1"/>
  <c r="J41" i="1"/>
  <c r="L40" i="1"/>
  <c r="K40" i="1"/>
  <c r="J40" i="1"/>
  <c r="K39" i="1"/>
  <c r="J39" i="1"/>
  <c r="L39" i="1" s="1"/>
  <c r="K38" i="1"/>
  <c r="J38" i="1"/>
  <c r="L38" i="1" s="1"/>
  <c r="L37" i="1"/>
  <c r="K37" i="1"/>
  <c r="J37" i="1"/>
  <c r="L36" i="1"/>
  <c r="K36" i="1"/>
  <c r="J36" i="1"/>
  <c r="K35" i="1"/>
  <c r="J35" i="1"/>
  <c r="L35" i="1" s="1"/>
  <c r="K34" i="1"/>
  <c r="J34" i="1"/>
  <c r="L34" i="1" s="1"/>
  <c r="L33" i="1"/>
  <c r="K33" i="1"/>
  <c r="J33" i="1"/>
  <c r="L32" i="1"/>
  <c r="K32" i="1"/>
  <c r="J32" i="1"/>
  <c r="K31" i="1"/>
  <c r="J31" i="1"/>
  <c r="L31" i="1" s="1"/>
  <c r="K30" i="1"/>
  <c r="J30" i="1"/>
  <c r="L30" i="1" s="1"/>
  <c r="L29" i="1"/>
  <c r="K29" i="1"/>
  <c r="J29" i="1"/>
  <c r="L28" i="1"/>
  <c r="K28" i="1"/>
  <c r="J28" i="1"/>
  <c r="K27" i="1"/>
  <c r="J27" i="1"/>
  <c r="L27" i="1" s="1"/>
  <c r="K26" i="1"/>
  <c r="J26" i="1"/>
  <c r="L26" i="1" s="1"/>
  <c r="L25" i="1"/>
  <c r="K25" i="1"/>
  <c r="J25" i="1"/>
  <c r="L24" i="1"/>
  <c r="K24" i="1"/>
  <c r="J24" i="1"/>
  <c r="K23" i="1"/>
  <c r="J23" i="1"/>
  <c r="L23" i="1" s="1"/>
  <c r="K22" i="1"/>
  <c r="J22" i="1"/>
  <c r="L22" i="1" s="1"/>
  <c r="L21" i="1"/>
  <c r="K21" i="1"/>
  <c r="J21" i="1"/>
  <c r="L20" i="1"/>
  <c r="K20" i="1"/>
  <c r="J20" i="1"/>
  <c r="K19" i="1"/>
  <c r="J19" i="1"/>
  <c r="L19" i="1" s="1"/>
  <c r="K18" i="1"/>
  <c r="J18" i="1"/>
  <c r="L18" i="1" s="1"/>
  <c r="L17" i="1"/>
  <c r="K17" i="1"/>
  <c r="J17" i="1"/>
  <c r="L16" i="1"/>
  <c r="K16" i="1"/>
  <c r="J16" i="1"/>
  <c r="K15" i="1"/>
  <c r="J15" i="1"/>
  <c r="L15" i="1" s="1"/>
  <c r="K14" i="1"/>
  <c r="J14" i="1"/>
  <c r="L14" i="1" s="1"/>
  <c r="L13" i="1"/>
  <c r="K13" i="1"/>
  <c r="J13" i="1"/>
  <c r="L12" i="1"/>
  <c r="K12" i="1"/>
  <c r="J12" i="1"/>
  <c r="K11" i="1"/>
  <c r="J11" i="1"/>
  <c r="L11" i="1" s="1"/>
  <c r="K10" i="1"/>
  <c r="J10" i="1"/>
  <c r="L10" i="1" s="1"/>
  <c r="L9" i="1"/>
  <c r="K9" i="1"/>
  <c r="J9" i="1"/>
  <c r="L8" i="1"/>
  <c r="K8" i="1"/>
  <c r="J8" i="1"/>
  <c r="K7" i="1"/>
  <c r="J7" i="1"/>
  <c r="L7" i="1" s="1"/>
  <c r="K43" i="1" l="1"/>
  <c r="L43" i="1" l="1"/>
  <c r="B5" i="2"/>
  <c r="L44" i="1" l="1"/>
</calcChain>
</file>

<file path=xl/sharedStrings.xml><?xml version="1.0" encoding="utf-8"?>
<sst xmlns="http://schemas.openxmlformats.org/spreadsheetml/2006/main" count="174" uniqueCount="124">
  <si>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</si>
  <si>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</si>
  <si>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</si>
  <si>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</si>
  <si>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</si>
  <si>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</si>
  <si>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</si>
  <si>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</si>
  <si>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В т.ч. НДС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</si>
  <si>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</si>
  <si>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</si>
  <si>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</si>
  <si>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</si>
  <si>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</si>
  <si>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</si>
  <si>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</si>
  <si>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</si>
  <si>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</si>
  <si>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</si>
  <si>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</si>
  <si>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Уфа, ул. Ленина, 32</t>
  </si>
  <si>
    <t>Гарантийные обязательства:</t>
  </si>
  <si>
    <t>Контактное лицо по техническим вопросам:</t>
  </si>
  <si>
    <t>шт</t>
  </si>
  <si>
    <t xml:space="preserve">Напряжение питания 10.2-28.4В, жидкокристаллический индикатор 2 строки х 16 символов, количество подключаемых к интерфейсу RS-485 устройств - до 127, количество управляемых в автоматическом режиме релейных выходов не более 256, количество шлейфов сигнализации и адресных извещателей группируемых в разделы не более 2048, количество разделов - до 511, RS-485, RS-232,  Т= +1 +55°C, IP20, 140х114х25 мм.
</t>
  </si>
  <si>
    <t>Версия 2.23, кнопочное управление 60 разделами, световая индикация: 60 двухцветных индикаторов для отображения состояния разделов ИСО «Орион»; 7 одноцветных индикаторов для отображения наличия тревог и неисправностей в ИСО «Орион»; RS-485, протокол Орион, напряжение питания 10.2-28В, потребляемая мощность не более 3 Вт, Т=-30 +50 °С, IР20, 340х170х25,5 мм, срок службы не менее 10 лет.</t>
  </si>
  <si>
    <t>Напряжение сети 150-250В, выходное напряжение при питании от сети 13.6-0.6В, при питании от АКБ 10-14.2В, номинальный выходной ток 3А, 255х310х85мм, Т= -10 + 40 °С.</t>
  </si>
  <si>
    <t>Напряжение питания 12В, потребляемый ток 20 мА, уровень звукового давления на расстоянии 1 м, 105 дБ, Т= -30 +55 °С, IP56, 65х65х50 мм, не более 0.04 кг.</t>
  </si>
  <si>
    <t>Уровень громкости 95 дБ, потребляемый ток 75 мА, напряжение питания постоянного тока 12 В, 165х110х60 мм,  Т=-30 +50 °С, материал - металлический.</t>
  </si>
  <si>
    <t>Емкость аккумулятора - 17 Ач; номинальное напряжение -12 В; Т хранения=- 20 + 60 °С; Т заряд=- 10 + 60 °С; Т разряд=- 20 + 60 °С; 181х77х167мм.</t>
  </si>
  <si>
    <t>Автомобильным транспортом за счет Поставщика.</t>
  </si>
  <si>
    <t>Особые условия:</t>
  </si>
  <si>
    <t>Начальник СПК , тел.: +7 (347) 221-55-51, Рыбаков А.П.</t>
  </si>
  <si>
    <t>Кол-во</t>
  </si>
  <si>
    <t>В течение 10 календарных дней с момента подписания договора.</t>
  </si>
  <si>
    <t xml:space="preserve">
Производитель
</t>
  </si>
  <si>
    <t>Начальная (максимальная) цена за единицу измерения без НДС, включая стоимость тары и доставку, рубли РФ</t>
  </si>
  <si>
    <t xml:space="preserve"> Начальная (максимальная) сумма без НДС, включая стоимость тары и доставку, рубли РФ</t>
  </si>
  <si>
    <t xml:space="preserve">страна происхождения                     товара </t>
  </si>
  <si>
    <t xml:space="preserve">Предложение претендента 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</si>
  <si>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</si>
  <si>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</si>
  <si>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</si>
  <si>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 xml:space="preserve"> сумма договора составляет: ______________________________ руб. без НДС.</t>
  </si>
  <si>
    <r>
      <t xml:space="preserve">1. Цена договора ___________________________ руб. (с НДС 18% , _________ руб., без учета НДС, НДС не облагается)
                                                          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указать необходимое</t>
    </r>
    <r>
      <rPr>
        <sz val="11"/>
        <color theme="1"/>
        <rFont val="Times New Roman"/>
        <family val="1"/>
        <charset val="204"/>
      </rPr>
      <t xml:space="preserve">
__________________________________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</t>
    </r>
  </si>
  <si>
    <t>Начальная (максимальная) сумма в том числе НДС, включая стоимость тары и доставку, рубли РФ</t>
  </si>
  <si>
    <t>Начальная (максимальная) цена за единицу измерения с учетом НДС (18%), включая стоимость тары и доставку, рубли РФ</t>
  </si>
  <si>
    <t>цена за единицу измерения с учетом НДС, включая стоимость тары и доставку, рубли РФ</t>
  </si>
  <si>
    <t>Батарея аккумуляторная АКБ 12 В, 7 Ач</t>
  </si>
  <si>
    <t xml:space="preserve">Батарея аккумуляторная АКБ 12 В, 17 Ач </t>
  </si>
  <si>
    <t xml:space="preserve">Извешатель тепловой ИП 103-5/1 </t>
  </si>
  <si>
    <t>Извещатель пожарный ИПР-3 СУМ</t>
  </si>
  <si>
    <t>Оповещатель свето-звуковой Маяк 12-К</t>
  </si>
  <si>
    <t>Оповещатель звуковой Маяк 12-3М</t>
  </si>
  <si>
    <t>Табло световое Молния-12 "Стрелка влево"</t>
  </si>
  <si>
    <t>Табло световое Молния-12 "Стрелка вправо"</t>
  </si>
  <si>
    <t>Табло Блик С-12М Выход оповещатель пожарный световой (табло)</t>
  </si>
  <si>
    <t xml:space="preserve">Извещатель пожарный дымовой ИП 212-41М </t>
  </si>
  <si>
    <t>ЗАО НВП "Болид"</t>
  </si>
  <si>
    <t xml:space="preserve">Прибор приемно-контрольный Сигнал-10 </t>
  </si>
  <si>
    <t xml:space="preserve">Прибор приемно-контрольный Сигнал-20М </t>
  </si>
  <si>
    <t xml:space="preserve">Прибор приемно-контрольный Сигнал 20П SMD </t>
  </si>
  <si>
    <t>ООО "Спецприбор"</t>
  </si>
  <si>
    <t xml:space="preserve">Пульт контроля и управления С2000М версия 2.06  </t>
  </si>
  <si>
    <t>ЗАО "Бастион"</t>
  </si>
  <si>
    <t xml:space="preserve">Источник питания Скат-1200М </t>
  </si>
  <si>
    <t xml:space="preserve">Извещатель пожарный тепловой ИП 101 Гранат, обычный </t>
  </si>
  <si>
    <t>Esser by Honeywell</t>
  </si>
  <si>
    <t xml:space="preserve">Оптический дымовой извещатель Esser IQ8QUAD C 802371 </t>
  </si>
  <si>
    <t xml:space="preserve">Стандартная база Esser IQ8 Quad- 805590 </t>
  </si>
  <si>
    <t>Герметичный аккумулятор.Напряжение 12Вольт Ёмкость 7Ач Максимальный ток заряда 1,2А.</t>
  </si>
  <si>
    <t xml:space="preserve">Масса извещателя не более 30г, электрическое сопротивление изоляции между токоведущими частями извещателя и корпусом при нормальных условиях не менее 20 МОм, Т=-50 +50 °С, ток через замкнутые контакты извещателя не более 30мА, напряжение постоянного тока, подаваемое на контакты извещателя не более 30В.
</t>
  </si>
  <si>
    <t>Напряжение от 7.5 до 30 В, чувствительность 0,05 – 0,2 дБ/м, инерционность срабатывания – не более 5 с, ток потребления в дежурном режиме – 0,04 мА, 210г, Т=-45 +55 °С, габаритные размеры 106х60 мм, IP 30, срок службы не менее 10 лет, средняя наработка на отказ 60000 часов.</t>
  </si>
  <si>
    <t>2-х проводный (НЗ/НР), индикация: ″Дежурный режим″; ″Пожар″; U по шлейфу сигнализации 9-28V, ток потребления в дежурном режиме 0,1 мА, IP41, 0.11 кг, Т=-40 +55 °С.</t>
  </si>
  <si>
    <t>Напряжение питания 12В DC; потребляемый ток в дежурном режиме 20 мА; габариты 304х103х19 мм; Т=-30 +55 °С; масса 0,22 кг; материал корпуса - пластик, IP 52.</t>
  </si>
  <si>
    <t xml:space="preserve">Количество шлейфов сигнализации - 10, количество программ управления по каждому выходу - 37, потребляемый прибором ток в дежурном режиме: при питании 24 В от 110 мА до 200 мА, при питании 12 В от 220 мА до 410 мА, ток нагрузки шлейфа - 3 мА, Т =- 30  +50С, 156 х 107 х 35 мм, напряжение питания - от 11 В до 28 В.
</t>
  </si>
  <si>
    <t>Автономный режим, количество радиальных неадресных шлейфов сигнализации (ШС)-20, макс. сопротивление проводов ШС без учета оконечного сопротивления-1 кОм для охранных ШС и 100 Ом для пожарных ШС, RS-485, протокол Орион, U=10,2 ÷ 28,4 В постоянного тока, готовность к работе после включения питания не более 3 с, выходы-5шт, 20 индикаторов состояния каждого из ШС, 5 индикаторов состояния выходов, 5 индикаторов отображения режимов прибора, Т=-30 +55 °C, IР20, 247х150х48 мм, средний срок службы-10 лет.</t>
  </si>
  <si>
    <t>Количество радиальных неадресных шлейфов сигнализации (ШС)-20, макс. сопротивление проводов ШС без учета оконечного сопротивления-1 кОм для охранных ШС и 100 Ом для пожарных ШС, RS-485, протокол Орион, U=10,2-28 В постоянного тока, готовность к работе после включения питания не более 3 с, выходы-5шт, 1 индикатор отображения режимов, Т=-30 +55 °C, IР20, 229х136х41 мм, средний срок службы-10 лет.</t>
  </si>
  <si>
    <t>Рабочий диапазон питающих напряжений 12 (±2)  или  24 (+3/-4)В, ток ограничения в шлейфе сигнализации 18 мА, сопротивлении проводов шлейфа сигнализации не более 0.22 кОм, сопротивлении утечки между проводами шлейфа не менее 50 кОм, габаритные размеры 220x125x55мм, масса не более 0.5 кг.</t>
  </si>
  <si>
    <t>Напряжение питания 12В DC; потребляемый ток 20 мА; габариты 285х97х17 мм; Т=-40 +55 °С; масса 0,2 кг; материал корпуса - пластик.</t>
  </si>
  <si>
    <t>12 В, 2А, кратковременно и в режиме резерва до 3 А, корпус под акк 7Ач, 12 Ач, Т=-10 +40°C.</t>
  </si>
  <si>
    <t>Время срабатывания при превышении пороговой температуры не более 15с, диапазон рабочих напряжений 4-27В, точность установки температуры срабатывания ± 5%, степень защиты оболочки IP67, класс химстойкости Х3, Т=-55 +85 °С, габариты 230х80х265 мм, масса не более 0.6 кг.</t>
  </si>
  <si>
    <t>Рабочее напряжение 8-42В; ток покоя при 19 В- 50 мкА; ток тревоги - 18мА; контролируемая площадь - 110м2; размеры Ø: 117 мм В: 49 мм; IP 42; скорость потока воздуха 0-25.4 м/с; Т=-20 +75 °С, вес - 110 гр.</t>
  </si>
  <si>
    <t>Клеммы подключения - диаметр 0.6 мм до 2 мм2; размеры - диаметр = 117 мм, высота = 24 мм (с извещателем - 62 мм) ; Т=-20 +72 °С, вес - 60 гр; материал - пластик ABC.</t>
  </si>
  <si>
    <r>
      <t xml:space="preserve">не менее 12 месяцев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color theme="1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</si>
  <si>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Поставщик предоставляет вместе с товаром следующие документы:                                                                                                                                                                                                                                                                     1. Паспорт; 2. Техническое описание поставляемого товара; 3. Инструкция на русском языке; 4. Сертификат соответствия стандартам РФ.</t>
  </si>
  <si>
    <t>ООО «КБ Пожарной Автоматики»</t>
  </si>
  <si>
    <r>
      <rPr>
        <b/>
        <sz val="11"/>
        <color theme="1"/>
        <rFont val="Times New Roman"/>
        <family val="1"/>
        <charset val="204"/>
      </rPr>
      <t>Форма 3 ТЕХНИКО-КОММЕРЧЕСКОЕ ПРЕДЛОЖЕНИЕ</t>
    </r>
    <r>
      <rPr>
        <sz val="11"/>
        <color theme="1"/>
        <rFont val="Times New Roman"/>
        <family val="1"/>
        <charset val="204"/>
      </rPr>
      <t xml:space="preserve">
Приложение к Заявке на участие в Открытом запросе котировок от «___» __________ 20___ г. № ______
                                                                                                                                                                                   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поставка материалов для систем автоматической пожарной сигнализации</t>
    </r>
  </si>
  <si>
    <t>ВВГП 3*1,5 нг Кабель силовой</t>
  </si>
  <si>
    <t>Труба ПВХ D=20 легкая гофрированная с протяжкой</t>
  </si>
  <si>
    <t>Крепление для труб ПВХ с защелкой, диаметр 20 мм</t>
  </si>
  <si>
    <t>Дюбель полипропиленовый 6х40 мм и саморез 3,5х35 мм в уп. 200 шт.</t>
  </si>
  <si>
    <t>Саморез по дереву 3,5*35</t>
  </si>
  <si>
    <t>Дюбель хомут 5-10мм нейлон белый (100шт)</t>
  </si>
  <si>
    <t>Дюбель хомут 11-18мм нейлон белый (100шт)</t>
  </si>
  <si>
    <t>Хомут кабельный 200х2.5мм устойчивый к УФ (100шт) FS 200 AW-C</t>
  </si>
  <si>
    <t>Изолента ПВХ</t>
  </si>
  <si>
    <t>Молния-12 Ultra Мини "Выход" Оповещатель охранно-пожарный световой (табло)</t>
  </si>
  <si>
    <t>Линейный, однопозиционный, дальность от 8-80 м, 2-е схемы включения: с питанием по ШС и от отдельного источника питания, 3 вых.реле (ПОЖАР-НЗ, ПОЖАР-НР, НЕИСПРАВНОСТЬ-НЗ), U-пит.10-30В, I-потр. 1.5 мА, IP40, Т=-30+55°С, приемо-передатчик с юстировочным устройством - 185х150х140 мм, рефлектор-отражатель - 250х210х15 мм; средняя наработка на отказ 60000 ч, срок службы не менее 10 лет.</t>
  </si>
  <si>
    <t>Соответствие требованиям нормативных документов «Технического регламента о пожарной безопасности» ГОСТ 31565-2012, СП 5.13130.2009, СП 6.13130.2009, в т.ч. установленным в ГОСТ 31565-2012 п.5.3 ПРГП 1б (категория А по нераспространению горения при групповой прокладке), п.5.8 ПО 1 (по огнестойкости в течение 180 минут). Сертифицирован в системе пожарной безопасности и ГОСТ Р. Класс пожарной опасности П1б.1.2.2.2 по ГОСТ 31565-2012, Т=-40 +70º С, срок службы 30 лет.</t>
  </si>
  <si>
    <t>Соответствие требованиям нормативных документов «Технического регламента о пожарной безопасности» ГОСТ 31565-2012, СП 5.13130.2009, СП 6.13130.2009, в т.ч. установленным в ГОСТ 31565-2012 п.5.3 ПРГП 1б (категория А по нераспространению горения при групповой прокладке), п.5.8 ПО 1 (по огнестойкости в течение 180 минут). Сертифицирован в системе пожарной безопасности и ГОСТ Р. Класс пожарной опасности П1б.1.2.2.2 по ГОСТ 31565-2012, Т=-40º +70º С, срок службы 30 лет.</t>
  </si>
  <si>
    <t>Испытательное переменное напряжение частотой 50 Гц
на напряжение 0,66 кВ - 3 кВ, на напряжение 1 кВ - 3.5 кВ; длительно допустимая температура нагрева жил кабелей при эксплуатации: +70°С, минимальный радиус изгиба при прокладке 7.5 наружных диаметров, Т=-50 +50 °С, срок службы: 30 лет.</t>
  </si>
  <si>
    <t>Труба легкая гофрированная с протяжкой, ПВХ D = 20 мм (бухта 100 м).</t>
  </si>
  <si>
    <t>Крепление, ПВХ, с защелкой, диаметр 20 мм.</t>
  </si>
  <si>
    <t>Дюпель полипропиленовый 6х40 мм, саморез 3,5х35 мм, упаковка 200 шт.</t>
  </si>
  <si>
    <t>Саморез 3,5х35 потай, крупная резьба, оксид.</t>
  </si>
  <si>
    <t>Материал изделия - нейлон; ширина - 5 мм; длина - 45 мм.</t>
  </si>
  <si>
    <t>Материал изделия - нейлон; ширина - 11 мм; длина - 55 мм.</t>
  </si>
  <si>
    <t>Стяжка кабельная 2,5х200 мм (100 шт/уп.), материал - нейлон, Т=-45 +85 C.</t>
  </si>
  <si>
    <t>Поливинилхлорид, 15мм, Т= -30 +50°C, растяжимость до 100-150%, напряжение до 5000В (на пробой).</t>
  </si>
  <si>
    <t>Максимально допустимый ток питания 22мА; Цвета формируемых устройствами оптических сигналов-красный (оранжевый); Габаритные размеры (ШхВхГ), 55х55х21 мм; Масса, не более 0,1 кг.</t>
  </si>
  <si>
    <t>Напряжение питания 9-13.8 В DC; ток потребления в дежурном режиме -40 мА; IP42; Т=-30 +55 °С; 306х124х12 мм.</t>
  </si>
  <si>
    <t>км</t>
  </si>
  <si>
    <t>м</t>
  </si>
  <si>
    <t>ООО «ИВС-Сигналспецавтоматика»</t>
  </si>
  <si>
    <t xml:space="preserve">Извещатель пожарный ИПДЛ-52М (ИП212-52М) 8-80 </t>
  </si>
  <si>
    <t>ООО «ТПД Паритет»</t>
  </si>
  <si>
    <t xml:space="preserve">Кабель КСРВнг(А)-FRLS 2х0,5 </t>
  </si>
  <si>
    <t xml:space="preserve">Кабель КСРВнг(А)-FRLS 4х0,5 </t>
  </si>
  <si>
    <t>Кабель КСРВнг(А)-FRLS 10х0,5</t>
  </si>
  <si>
    <t xml:space="preserve">Устройство шлейфовое контрольное УШК-01 (ВУОС) </t>
  </si>
  <si>
    <t>Прибор приемно-контрольный Яхонт 1И</t>
  </si>
  <si>
    <t xml:space="preserve">Резервированный источник питания  РИП-12 исп.01  </t>
  </si>
  <si>
    <t xml:space="preserve">Блок контроля и индикации с клавиатурой С2000-БКИ версия 2.23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</si>
</sst>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>
      <alignment horizontal="left"/>
    </xf>
  </cellStyleXfs>
  <cellXfs count="98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0" xfId="0" applyNumberFormat="1" applyFont="1"/>
    <xf numFmtId="0" fontId="2" fillId="0" borderId="3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/>
    <xf numFmtId="2" fontId="2" fillId="0" borderId="4" xfId="0" applyNumberFormat="1" applyFont="1" applyBorder="1"/>
    <xf numFmtId="4" fontId="2" fillId="0" borderId="4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4" fontId="2" fillId="0" borderId="0" xfId="0" applyNumberFormat="1" applyFont="1" applyBorder="1"/>
    <xf numFmtId="4" fontId="2" fillId="0" borderId="5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" fontId="4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2" fillId="0" borderId="1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0" fontId="4" fillId="0" borderId="2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6" xfId="0" applyFont="1" applyFill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7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vertical="top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W59"/>
  <sheetViews>
    <sheetView tabSelected="1" topLeftCell="A37" zoomScale="80" zoomScaleNormal="80" zoomScaleSheetLayoutView="115" workbookViewId="0">
      <selection activeCell="P42" sqref="P42"/>
    </sheetView>
  </sheetViews>
  <sheetFormatPr defaultRowHeight="15" x14ac:dyDescent="0.25"/>
  <cols>
    <col min="1" max="1" width="0.85546875" style="3" customWidth="1"/>
    <col min="2" max="2" width="6.42578125" style="3" customWidth="1"/>
    <col min="3" max="3" width="40.42578125" style="4" customWidth="1"/>
    <col min="4" max="5" width="9.7109375" style="3" customWidth="1"/>
    <col min="6" max="6" width="48.7109375" style="3" customWidth="1"/>
    <col min="7" max="7" width="9.140625" style="3"/>
    <col min="8" max="8" width="10.140625" style="3" customWidth="1"/>
    <col min="9" max="10" width="15.28515625" style="3" customWidth="1"/>
    <col min="11" max="14" width="14.140625" style="3" customWidth="1"/>
    <col min="15" max="15" width="16.85546875" style="3" customWidth="1"/>
    <col min="16" max="16" width="17.140625" style="3" customWidth="1"/>
    <col min="17" max="17" width="11.7109375" style="3" customWidth="1"/>
    <col min="18" max="16384" width="9.140625" style="3"/>
  </cols>
  <sheetData>
    <row r="1" spans="2:23" ht="165" customHeight="1" x14ac:dyDescent="0.25">
      <c r="B1" s="73" t="s">
        <v>87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2:23" x14ac:dyDescent="0.25">
      <c r="B2" s="81" t="s">
        <v>5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</row>
    <row r="3" spans="2:23" x14ac:dyDescent="0.25">
      <c r="B3" s="32"/>
      <c r="C3" s="32"/>
      <c r="D3" s="32"/>
      <c r="E3" s="35"/>
      <c r="F3" s="32"/>
      <c r="G3" s="32"/>
      <c r="H3" s="32"/>
      <c r="I3" s="32"/>
      <c r="J3" s="38"/>
      <c r="K3" s="32"/>
      <c r="L3" s="32"/>
      <c r="M3" s="35"/>
      <c r="N3" s="43"/>
      <c r="O3" s="35"/>
      <c r="P3" s="32"/>
    </row>
    <row r="4" spans="2:23" ht="21.75" customHeight="1" x14ac:dyDescent="0.25">
      <c r="B4" s="82" t="s">
        <v>0</v>
      </c>
      <c r="C4" s="82" t="s">
        <v>7</v>
      </c>
      <c r="D4" s="54" t="s">
        <v>35</v>
      </c>
      <c r="E4" s="75" t="s">
        <v>38</v>
      </c>
      <c r="F4" s="82" t="s">
        <v>1</v>
      </c>
      <c r="G4" s="82" t="s">
        <v>6</v>
      </c>
      <c r="H4" s="54" t="s">
        <v>33</v>
      </c>
      <c r="I4" s="61" t="s">
        <v>36</v>
      </c>
      <c r="J4" s="61" t="s">
        <v>46</v>
      </c>
      <c r="K4" s="84" t="s">
        <v>37</v>
      </c>
      <c r="L4" s="83" t="s">
        <v>45</v>
      </c>
      <c r="M4" s="77" t="s">
        <v>39</v>
      </c>
      <c r="N4" s="78"/>
      <c r="O4" s="79"/>
      <c r="P4" s="80"/>
      <c r="Q4" s="5"/>
    </row>
    <row r="5" spans="2:23" s="6" customFormat="1" ht="98.25" customHeight="1" x14ac:dyDescent="0.25">
      <c r="B5" s="82"/>
      <c r="C5" s="82"/>
      <c r="D5" s="55"/>
      <c r="E5" s="76"/>
      <c r="F5" s="82"/>
      <c r="G5" s="82"/>
      <c r="H5" s="55"/>
      <c r="I5" s="86"/>
      <c r="J5" s="62"/>
      <c r="K5" s="85"/>
      <c r="L5" s="83"/>
      <c r="M5" s="40" t="s">
        <v>40</v>
      </c>
      <c r="N5" s="44" t="s">
        <v>47</v>
      </c>
      <c r="O5" s="41" t="s">
        <v>41</v>
      </c>
      <c r="P5" s="41" t="s">
        <v>42</v>
      </c>
    </row>
    <row r="6" spans="2:23" x14ac:dyDescent="0.25">
      <c r="B6" s="7">
        <v>1</v>
      </c>
      <c r="C6" s="8">
        <v>3</v>
      </c>
      <c r="D6" s="7">
        <v>4</v>
      </c>
      <c r="E6" s="36"/>
      <c r="F6" s="7">
        <v>5</v>
      </c>
      <c r="G6" s="7">
        <v>6</v>
      </c>
      <c r="H6" s="7">
        <v>7</v>
      </c>
      <c r="I6" s="7">
        <v>8</v>
      </c>
      <c r="J6" s="37">
        <v>9</v>
      </c>
      <c r="K6" s="7">
        <v>10</v>
      </c>
      <c r="L6" s="7">
        <v>11</v>
      </c>
      <c r="M6" s="36">
        <v>12</v>
      </c>
      <c r="N6" s="45">
        <v>13</v>
      </c>
      <c r="O6" s="36">
        <v>14</v>
      </c>
      <c r="P6" s="7">
        <v>15</v>
      </c>
    </row>
    <row r="7" spans="2:23" ht="42.75" customHeight="1" x14ac:dyDescent="0.25">
      <c r="B7" s="33">
        <v>1</v>
      </c>
      <c r="C7" s="47" t="s">
        <v>48</v>
      </c>
      <c r="D7" s="50"/>
      <c r="E7" s="9"/>
      <c r="F7" s="51" t="s">
        <v>70</v>
      </c>
      <c r="G7" s="52" t="s">
        <v>23</v>
      </c>
      <c r="H7" s="94">
        <v>78</v>
      </c>
      <c r="I7" s="97">
        <v>516</v>
      </c>
      <c r="J7" s="31">
        <f>I7*1.18</f>
        <v>608.88</v>
      </c>
      <c r="K7" s="11">
        <f>H7*I7</f>
        <v>40248</v>
      </c>
      <c r="L7" s="11">
        <f>H7*J7</f>
        <v>47492.639999999999</v>
      </c>
      <c r="M7" s="11"/>
      <c r="N7" s="11"/>
      <c r="O7" s="11"/>
      <c r="P7" s="12"/>
      <c r="W7" s="13"/>
    </row>
    <row r="8" spans="2:23" ht="62.25" customHeight="1" x14ac:dyDescent="0.25">
      <c r="B8" s="33">
        <v>2</v>
      </c>
      <c r="C8" s="47" t="s">
        <v>49</v>
      </c>
      <c r="D8" s="50"/>
      <c r="E8" s="9"/>
      <c r="F8" s="10" t="s">
        <v>29</v>
      </c>
      <c r="G8" s="52" t="s">
        <v>23</v>
      </c>
      <c r="H8" s="94">
        <v>24</v>
      </c>
      <c r="I8" s="97">
        <v>1644</v>
      </c>
      <c r="J8" s="31">
        <f t="shared" ref="J8:J42" si="0">I8*1.18</f>
        <v>1939.9199999999998</v>
      </c>
      <c r="K8" s="11">
        <f t="shared" ref="K8:K42" si="1">H8*I8</f>
        <v>39456</v>
      </c>
      <c r="L8" s="11">
        <f t="shared" ref="L8:L42" si="2">H8*J8</f>
        <v>46558.079999999994</v>
      </c>
      <c r="M8" s="11"/>
      <c r="N8" s="11"/>
      <c r="O8" s="11"/>
      <c r="P8" s="12"/>
      <c r="W8" s="13"/>
    </row>
    <row r="9" spans="2:23" ht="108.75" customHeight="1" x14ac:dyDescent="0.25">
      <c r="B9" s="33">
        <v>3</v>
      </c>
      <c r="C9" s="48" t="s">
        <v>50</v>
      </c>
      <c r="D9" s="50"/>
      <c r="E9" s="9"/>
      <c r="F9" s="51" t="s">
        <v>71</v>
      </c>
      <c r="G9" s="53" t="s">
        <v>23</v>
      </c>
      <c r="H9" s="95">
        <v>289</v>
      </c>
      <c r="I9" s="97">
        <v>77</v>
      </c>
      <c r="J9" s="31">
        <f t="shared" si="0"/>
        <v>90.86</v>
      </c>
      <c r="K9" s="11">
        <f t="shared" si="1"/>
        <v>22253</v>
      </c>
      <c r="L9" s="11">
        <f t="shared" si="2"/>
        <v>26258.54</v>
      </c>
      <c r="M9" s="11"/>
      <c r="N9" s="11"/>
      <c r="O9" s="11"/>
      <c r="P9" s="12"/>
      <c r="W9" s="13"/>
    </row>
    <row r="10" spans="2:23" ht="96.75" customHeight="1" x14ac:dyDescent="0.25">
      <c r="B10" s="33">
        <v>4</v>
      </c>
      <c r="C10" s="48" t="s">
        <v>57</v>
      </c>
      <c r="D10" s="50" t="s">
        <v>86</v>
      </c>
      <c r="E10" s="9"/>
      <c r="F10" s="51" t="s">
        <v>72</v>
      </c>
      <c r="G10" s="53" t="s">
        <v>23</v>
      </c>
      <c r="H10" s="95">
        <v>1620</v>
      </c>
      <c r="I10" s="97">
        <v>253</v>
      </c>
      <c r="J10" s="31">
        <f t="shared" si="0"/>
        <v>298.53999999999996</v>
      </c>
      <c r="K10" s="11">
        <f t="shared" si="1"/>
        <v>409860</v>
      </c>
      <c r="L10" s="11">
        <f t="shared" si="2"/>
        <v>483634.79999999993</v>
      </c>
      <c r="M10" s="11"/>
      <c r="N10" s="11"/>
      <c r="O10" s="11"/>
      <c r="P10" s="12"/>
      <c r="W10" s="13"/>
    </row>
    <row r="11" spans="2:23" ht="66" customHeight="1" x14ac:dyDescent="0.25">
      <c r="B11" s="33">
        <v>5</v>
      </c>
      <c r="C11" s="48" t="s">
        <v>51</v>
      </c>
      <c r="D11" s="50"/>
      <c r="E11" s="9"/>
      <c r="F11" s="51" t="s">
        <v>73</v>
      </c>
      <c r="G11" s="53" t="s">
        <v>23</v>
      </c>
      <c r="H11" s="95">
        <v>48</v>
      </c>
      <c r="I11" s="97">
        <v>197</v>
      </c>
      <c r="J11" s="31">
        <f t="shared" si="0"/>
        <v>232.45999999999998</v>
      </c>
      <c r="K11" s="11">
        <f t="shared" si="1"/>
        <v>9456</v>
      </c>
      <c r="L11" s="11">
        <f t="shared" si="2"/>
        <v>11158.079999999998</v>
      </c>
      <c r="M11" s="11"/>
      <c r="N11" s="11"/>
      <c r="O11" s="11"/>
      <c r="P11" s="12"/>
      <c r="W11" s="13"/>
    </row>
    <row r="12" spans="2:23" ht="64.5" customHeight="1" x14ac:dyDescent="0.25">
      <c r="B12" s="33">
        <v>6</v>
      </c>
      <c r="C12" s="48" t="s">
        <v>52</v>
      </c>
      <c r="D12" s="50"/>
      <c r="E12" s="9"/>
      <c r="F12" s="10" t="s">
        <v>28</v>
      </c>
      <c r="G12" s="53" t="s">
        <v>23</v>
      </c>
      <c r="H12" s="95">
        <v>20</v>
      </c>
      <c r="I12" s="97">
        <v>314</v>
      </c>
      <c r="J12" s="31">
        <f t="shared" si="0"/>
        <v>370.52</v>
      </c>
      <c r="K12" s="11">
        <f t="shared" si="1"/>
        <v>6280</v>
      </c>
      <c r="L12" s="11">
        <f t="shared" si="2"/>
        <v>7410.4</v>
      </c>
      <c r="M12" s="11"/>
      <c r="N12" s="11"/>
      <c r="O12" s="11"/>
      <c r="P12" s="12"/>
      <c r="W12" s="13"/>
    </row>
    <row r="13" spans="2:23" ht="65.25" customHeight="1" x14ac:dyDescent="0.25">
      <c r="B13" s="33">
        <v>7</v>
      </c>
      <c r="C13" s="48" t="s">
        <v>53</v>
      </c>
      <c r="D13" s="50"/>
      <c r="E13" s="9"/>
      <c r="F13" s="10" t="s">
        <v>27</v>
      </c>
      <c r="G13" s="53" t="s">
        <v>23</v>
      </c>
      <c r="H13" s="95">
        <v>98</v>
      </c>
      <c r="I13" s="97">
        <v>140</v>
      </c>
      <c r="J13" s="31">
        <f t="shared" si="0"/>
        <v>165.2</v>
      </c>
      <c r="K13" s="11">
        <f t="shared" si="1"/>
        <v>13720</v>
      </c>
      <c r="L13" s="11">
        <f t="shared" si="2"/>
        <v>16189.599999999999</v>
      </c>
      <c r="M13" s="11"/>
      <c r="N13" s="11"/>
      <c r="O13" s="11"/>
      <c r="P13" s="12"/>
      <c r="W13" s="13"/>
    </row>
    <row r="14" spans="2:23" ht="68.25" customHeight="1" x14ac:dyDescent="0.25">
      <c r="B14" s="33">
        <v>8</v>
      </c>
      <c r="C14" s="48" t="s">
        <v>54</v>
      </c>
      <c r="D14" s="50"/>
      <c r="E14" s="9"/>
      <c r="F14" s="10" t="s">
        <v>74</v>
      </c>
      <c r="G14" s="53" t="s">
        <v>23</v>
      </c>
      <c r="H14" s="95">
        <v>98</v>
      </c>
      <c r="I14" s="97">
        <v>127</v>
      </c>
      <c r="J14" s="31">
        <f t="shared" si="0"/>
        <v>149.85999999999999</v>
      </c>
      <c r="K14" s="11">
        <f t="shared" si="1"/>
        <v>12446</v>
      </c>
      <c r="L14" s="11">
        <f t="shared" si="2"/>
        <v>14686.279999999999</v>
      </c>
      <c r="M14" s="11"/>
      <c r="N14" s="11"/>
      <c r="O14" s="11"/>
      <c r="P14" s="12"/>
      <c r="W14" s="13"/>
    </row>
    <row r="15" spans="2:23" ht="72" customHeight="1" x14ac:dyDescent="0.25">
      <c r="B15" s="33">
        <v>9</v>
      </c>
      <c r="C15" s="48" t="s">
        <v>55</v>
      </c>
      <c r="D15" s="50"/>
      <c r="E15" s="9"/>
      <c r="F15" s="10" t="s">
        <v>74</v>
      </c>
      <c r="G15" s="53" t="s">
        <v>23</v>
      </c>
      <c r="H15" s="95">
        <v>98</v>
      </c>
      <c r="I15" s="97">
        <v>127</v>
      </c>
      <c r="J15" s="31">
        <f t="shared" si="0"/>
        <v>149.85999999999999</v>
      </c>
      <c r="K15" s="11">
        <f t="shared" si="1"/>
        <v>12446</v>
      </c>
      <c r="L15" s="11">
        <f t="shared" si="2"/>
        <v>14686.279999999999</v>
      </c>
      <c r="M15" s="11"/>
      <c r="N15" s="11"/>
      <c r="O15" s="11"/>
      <c r="P15" s="12"/>
      <c r="W15" s="13"/>
    </row>
    <row r="16" spans="2:23" ht="135.75" customHeight="1" x14ac:dyDescent="0.25">
      <c r="B16" s="33">
        <v>10</v>
      </c>
      <c r="C16" s="47" t="s">
        <v>115</v>
      </c>
      <c r="D16" s="50" t="s">
        <v>114</v>
      </c>
      <c r="E16" s="9"/>
      <c r="F16" s="47" t="s">
        <v>98</v>
      </c>
      <c r="G16" s="53" t="s">
        <v>23</v>
      </c>
      <c r="H16" s="96">
        <v>15</v>
      </c>
      <c r="I16" s="97">
        <v>11295</v>
      </c>
      <c r="J16" s="31">
        <f t="shared" si="0"/>
        <v>13328.099999999999</v>
      </c>
      <c r="K16" s="11">
        <f t="shared" si="1"/>
        <v>169425</v>
      </c>
      <c r="L16" s="11">
        <f t="shared" si="2"/>
        <v>199921.49999999997</v>
      </c>
      <c r="M16" s="11"/>
      <c r="N16" s="11"/>
      <c r="O16" s="11"/>
      <c r="P16" s="12"/>
      <c r="W16" s="13"/>
    </row>
    <row r="17" spans="2:23" ht="165" x14ac:dyDescent="0.25">
      <c r="B17" s="33">
        <v>11</v>
      </c>
      <c r="C17" s="47" t="s">
        <v>117</v>
      </c>
      <c r="D17" s="50" t="s">
        <v>116</v>
      </c>
      <c r="E17" s="9"/>
      <c r="F17" s="47" t="s">
        <v>99</v>
      </c>
      <c r="G17" s="53" t="s">
        <v>112</v>
      </c>
      <c r="H17" s="96">
        <v>9.8000000000000007</v>
      </c>
      <c r="I17" s="97">
        <v>8500</v>
      </c>
      <c r="J17" s="31">
        <f t="shared" si="0"/>
        <v>10030</v>
      </c>
      <c r="K17" s="11">
        <f t="shared" si="1"/>
        <v>83300</v>
      </c>
      <c r="L17" s="11">
        <f t="shared" si="2"/>
        <v>98294</v>
      </c>
      <c r="M17" s="11"/>
      <c r="N17" s="11"/>
      <c r="O17" s="11"/>
      <c r="P17" s="12"/>
      <c r="W17" s="13"/>
    </row>
    <row r="18" spans="2:23" ht="173.25" customHeight="1" x14ac:dyDescent="0.25">
      <c r="B18" s="33">
        <v>12</v>
      </c>
      <c r="C18" s="47" t="s">
        <v>118</v>
      </c>
      <c r="D18" s="50" t="s">
        <v>116</v>
      </c>
      <c r="E18" s="9"/>
      <c r="F18" s="47" t="s">
        <v>99</v>
      </c>
      <c r="G18" s="53" t="s">
        <v>112</v>
      </c>
      <c r="H18" s="96">
        <v>7.8</v>
      </c>
      <c r="I18" s="97">
        <v>15000</v>
      </c>
      <c r="J18" s="31">
        <f t="shared" si="0"/>
        <v>17700</v>
      </c>
      <c r="K18" s="11">
        <f t="shared" si="1"/>
        <v>117000</v>
      </c>
      <c r="L18" s="11">
        <f t="shared" si="2"/>
        <v>138060</v>
      </c>
      <c r="M18" s="11"/>
      <c r="N18" s="11"/>
      <c r="O18" s="11"/>
      <c r="P18" s="12"/>
      <c r="W18" s="13"/>
    </row>
    <row r="19" spans="2:23" ht="174" customHeight="1" x14ac:dyDescent="0.25">
      <c r="B19" s="33">
        <v>13</v>
      </c>
      <c r="C19" s="47" t="s">
        <v>119</v>
      </c>
      <c r="D19" s="50" t="s">
        <v>116</v>
      </c>
      <c r="E19" s="9"/>
      <c r="F19" s="47" t="s">
        <v>100</v>
      </c>
      <c r="G19" s="53" t="s">
        <v>112</v>
      </c>
      <c r="H19" s="96">
        <v>2.2000000000000002</v>
      </c>
      <c r="I19" s="97">
        <v>59417.8</v>
      </c>
      <c r="J19" s="31">
        <f t="shared" si="0"/>
        <v>70113.004000000001</v>
      </c>
      <c r="K19" s="11">
        <f t="shared" si="1"/>
        <v>130719.16000000002</v>
      </c>
      <c r="L19" s="11">
        <f t="shared" si="2"/>
        <v>154248.60880000002</v>
      </c>
      <c r="M19" s="11"/>
      <c r="N19" s="11"/>
      <c r="O19" s="11"/>
      <c r="P19" s="12"/>
      <c r="W19" s="13"/>
    </row>
    <row r="20" spans="2:23" ht="113.25" customHeight="1" x14ac:dyDescent="0.25">
      <c r="B20" s="33">
        <v>14</v>
      </c>
      <c r="C20" s="49" t="s">
        <v>59</v>
      </c>
      <c r="D20" s="50" t="s">
        <v>58</v>
      </c>
      <c r="E20" s="9"/>
      <c r="F20" s="51" t="s">
        <v>75</v>
      </c>
      <c r="G20" s="53" t="s">
        <v>23</v>
      </c>
      <c r="H20" s="95">
        <v>15</v>
      </c>
      <c r="I20" s="97">
        <v>2075</v>
      </c>
      <c r="J20" s="31">
        <f t="shared" si="0"/>
        <v>2448.5</v>
      </c>
      <c r="K20" s="11">
        <f t="shared" si="1"/>
        <v>31125</v>
      </c>
      <c r="L20" s="11">
        <f t="shared" si="2"/>
        <v>36727.5</v>
      </c>
      <c r="M20" s="11"/>
      <c r="N20" s="11"/>
      <c r="O20" s="11"/>
      <c r="P20" s="12"/>
      <c r="W20" s="13"/>
    </row>
    <row r="21" spans="2:23" ht="183.75" customHeight="1" x14ac:dyDescent="0.25">
      <c r="B21" s="33">
        <v>15</v>
      </c>
      <c r="C21" s="48" t="s">
        <v>60</v>
      </c>
      <c r="D21" s="50" t="s">
        <v>58</v>
      </c>
      <c r="E21" s="9"/>
      <c r="F21" s="51" t="s">
        <v>76</v>
      </c>
      <c r="G21" s="53" t="s">
        <v>23</v>
      </c>
      <c r="H21" s="95">
        <v>15</v>
      </c>
      <c r="I21" s="97">
        <v>4090</v>
      </c>
      <c r="J21" s="31">
        <f t="shared" si="0"/>
        <v>4826.2</v>
      </c>
      <c r="K21" s="11">
        <f t="shared" si="1"/>
        <v>61350</v>
      </c>
      <c r="L21" s="11">
        <f t="shared" si="2"/>
        <v>72393</v>
      </c>
      <c r="M21" s="11"/>
      <c r="N21" s="11"/>
      <c r="O21" s="11"/>
      <c r="P21" s="12"/>
      <c r="W21" s="13"/>
    </row>
    <row r="22" spans="2:23" ht="108.75" customHeight="1" x14ac:dyDescent="0.25">
      <c r="B22" s="33">
        <v>16</v>
      </c>
      <c r="C22" s="48" t="s">
        <v>88</v>
      </c>
      <c r="D22" s="50"/>
      <c r="E22" s="9"/>
      <c r="F22" s="48" t="s">
        <v>101</v>
      </c>
      <c r="G22" s="53" t="s">
        <v>112</v>
      </c>
      <c r="H22" s="95">
        <v>1.2</v>
      </c>
      <c r="I22" s="97">
        <v>28500</v>
      </c>
      <c r="J22" s="31">
        <f t="shared" si="0"/>
        <v>33630</v>
      </c>
      <c r="K22" s="11">
        <f t="shared" si="1"/>
        <v>34200</v>
      </c>
      <c r="L22" s="11">
        <f t="shared" si="2"/>
        <v>40356</v>
      </c>
      <c r="M22" s="11"/>
      <c r="N22" s="11"/>
      <c r="O22" s="11"/>
      <c r="P22" s="12"/>
      <c r="W22" s="13"/>
    </row>
    <row r="23" spans="2:23" ht="44.25" customHeight="1" x14ac:dyDescent="0.25">
      <c r="B23" s="33">
        <v>17</v>
      </c>
      <c r="C23" s="34" t="s">
        <v>89</v>
      </c>
      <c r="D23" s="50"/>
      <c r="E23" s="9"/>
      <c r="F23" s="10" t="s">
        <v>102</v>
      </c>
      <c r="G23" s="53" t="s">
        <v>113</v>
      </c>
      <c r="H23" s="95">
        <v>2400</v>
      </c>
      <c r="I23" s="31">
        <v>7</v>
      </c>
      <c r="J23" s="31">
        <f t="shared" si="0"/>
        <v>8.26</v>
      </c>
      <c r="K23" s="11">
        <f t="shared" si="1"/>
        <v>16800</v>
      </c>
      <c r="L23" s="11">
        <f t="shared" si="2"/>
        <v>19824</v>
      </c>
      <c r="M23" s="11"/>
      <c r="N23" s="11"/>
      <c r="O23" s="11"/>
      <c r="P23" s="12"/>
      <c r="W23" s="13"/>
    </row>
    <row r="24" spans="2:23" ht="43.5" customHeight="1" x14ac:dyDescent="0.25">
      <c r="B24" s="33">
        <v>18</v>
      </c>
      <c r="C24" s="34" t="s">
        <v>90</v>
      </c>
      <c r="D24" s="50"/>
      <c r="E24" s="9"/>
      <c r="F24" s="10" t="s">
        <v>103</v>
      </c>
      <c r="G24" s="53" t="s">
        <v>23</v>
      </c>
      <c r="H24" s="95">
        <v>2400</v>
      </c>
      <c r="I24" s="31">
        <v>1.5</v>
      </c>
      <c r="J24" s="31">
        <f t="shared" si="0"/>
        <v>1.77</v>
      </c>
      <c r="K24" s="11">
        <f t="shared" si="1"/>
        <v>3600</v>
      </c>
      <c r="L24" s="11">
        <f t="shared" si="2"/>
        <v>4248</v>
      </c>
      <c r="M24" s="11"/>
      <c r="N24" s="11"/>
      <c r="O24" s="11"/>
      <c r="P24" s="12"/>
      <c r="W24" s="13"/>
    </row>
    <row r="25" spans="2:23" ht="44.25" customHeight="1" x14ac:dyDescent="0.25">
      <c r="B25" s="33">
        <v>19</v>
      </c>
      <c r="C25" s="34" t="s">
        <v>91</v>
      </c>
      <c r="D25" s="50"/>
      <c r="E25" s="9"/>
      <c r="F25" s="10" t="s">
        <v>104</v>
      </c>
      <c r="G25" s="53" t="s">
        <v>23</v>
      </c>
      <c r="H25" s="95">
        <v>5000</v>
      </c>
      <c r="I25" s="31">
        <v>2.09</v>
      </c>
      <c r="J25" s="31">
        <f t="shared" si="0"/>
        <v>2.4661999999999997</v>
      </c>
      <c r="K25" s="11">
        <f t="shared" si="1"/>
        <v>10450</v>
      </c>
      <c r="L25" s="11">
        <f t="shared" si="2"/>
        <v>12330.999999999998</v>
      </c>
      <c r="M25" s="11"/>
      <c r="N25" s="11"/>
      <c r="O25" s="11"/>
      <c r="P25" s="12"/>
      <c r="W25" s="13"/>
    </row>
    <row r="26" spans="2:23" ht="32.25" customHeight="1" x14ac:dyDescent="0.25">
      <c r="B26" s="33">
        <v>20</v>
      </c>
      <c r="C26" s="34" t="s">
        <v>92</v>
      </c>
      <c r="D26" s="50"/>
      <c r="E26" s="9"/>
      <c r="F26" s="10" t="s">
        <v>105</v>
      </c>
      <c r="G26" s="53" t="s">
        <v>23</v>
      </c>
      <c r="H26" s="95">
        <v>9000</v>
      </c>
      <c r="I26" s="31">
        <v>0.18</v>
      </c>
      <c r="J26" s="31">
        <f t="shared" si="0"/>
        <v>0.21239999999999998</v>
      </c>
      <c r="K26" s="11">
        <f t="shared" si="1"/>
        <v>1620</v>
      </c>
      <c r="L26" s="11">
        <f t="shared" si="2"/>
        <v>1911.6</v>
      </c>
      <c r="M26" s="11"/>
      <c r="N26" s="11"/>
      <c r="O26" s="11"/>
      <c r="P26" s="12"/>
      <c r="W26" s="13"/>
    </row>
    <row r="27" spans="2:23" ht="36.75" customHeight="1" x14ac:dyDescent="0.25">
      <c r="B27" s="33">
        <v>21</v>
      </c>
      <c r="C27" s="34" t="s">
        <v>93</v>
      </c>
      <c r="D27" s="50"/>
      <c r="E27" s="9"/>
      <c r="F27" s="10" t="s">
        <v>106</v>
      </c>
      <c r="G27" s="53" t="s">
        <v>23</v>
      </c>
      <c r="H27" s="95">
        <v>5000</v>
      </c>
      <c r="I27" s="31">
        <v>2.09</v>
      </c>
      <c r="J27" s="31">
        <f t="shared" si="0"/>
        <v>2.4661999999999997</v>
      </c>
      <c r="K27" s="11">
        <f t="shared" si="1"/>
        <v>10450</v>
      </c>
      <c r="L27" s="11">
        <f t="shared" si="2"/>
        <v>12330.999999999998</v>
      </c>
      <c r="M27" s="11"/>
      <c r="N27" s="11"/>
      <c r="O27" s="11"/>
      <c r="P27" s="12"/>
      <c r="W27" s="13"/>
    </row>
    <row r="28" spans="2:23" ht="38.25" customHeight="1" x14ac:dyDescent="0.25">
      <c r="B28" s="33">
        <v>22</v>
      </c>
      <c r="C28" s="34" t="s">
        <v>94</v>
      </c>
      <c r="D28" s="50"/>
      <c r="E28" s="9"/>
      <c r="F28" s="10" t="s">
        <v>107</v>
      </c>
      <c r="G28" s="53" t="s">
        <v>23</v>
      </c>
      <c r="H28" s="95">
        <v>2000</v>
      </c>
      <c r="I28" s="31">
        <v>2.09</v>
      </c>
      <c r="J28" s="31">
        <f t="shared" si="0"/>
        <v>2.4661999999999997</v>
      </c>
      <c r="K28" s="11">
        <f t="shared" si="1"/>
        <v>4180</v>
      </c>
      <c r="L28" s="11">
        <f t="shared" si="2"/>
        <v>4932.3999999999996</v>
      </c>
      <c r="M28" s="11"/>
      <c r="N28" s="11"/>
      <c r="O28" s="11"/>
      <c r="P28" s="12"/>
      <c r="W28" s="13"/>
    </row>
    <row r="29" spans="2:23" ht="36" customHeight="1" x14ac:dyDescent="0.25">
      <c r="B29" s="33">
        <v>23</v>
      </c>
      <c r="C29" s="34" t="s">
        <v>95</v>
      </c>
      <c r="D29" s="50"/>
      <c r="E29" s="9"/>
      <c r="F29" s="10" t="s">
        <v>108</v>
      </c>
      <c r="G29" s="53" t="s">
        <v>23</v>
      </c>
      <c r="H29" s="95">
        <v>9000</v>
      </c>
      <c r="I29" s="31">
        <v>2.5</v>
      </c>
      <c r="J29" s="31">
        <f t="shared" si="0"/>
        <v>2.9499999999999997</v>
      </c>
      <c r="K29" s="11">
        <f t="shared" si="1"/>
        <v>22500</v>
      </c>
      <c r="L29" s="11">
        <f t="shared" si="2"/>
        <v>26549.999999999996</v>
      </c>
      <c r="M29" s="11"/>
      <c r="N29" s="11"/>
      <c r="O29" s="11"/>
      <c r="P29" s="12"/>
      <c r="W29" s="13"/>
    </row>
    <row r="30" spans="2:23" ht="44.25" customHeight="1" x14ac:dyDescent="0.25">
      <c r="B30" s="33">
        <v>24</v>
      </c>
      <c r="C30" s="48" t="s">
        <v>65</v>
      </c>
      <c r="D30" s="50" t="s">
        <v>64</v>
      </c>
      <c r="E30" s="9"/>
      <c r="F30" s="51" t="s">
        <v>80</v>
      </c>
      <c r="G30" s="53" t="s">
        <v>23</v>
      </c>
      <c r="H30" s="95">
        <v>25</v>
      </c>
      <c r="I30" s="97">
        <v>2624</v>
      </c>
      <c r="J30" s="31">
        <f t="shared" si="0"/>
        <v>3096.3199999999997</v>
      </c>
      <c r="K30" s="11">
        <f t="shared" si="1"/>
        <v>65600</v>
      </c>
      <c r="L30" s="11">
        <f t="shared" si="2"/>
        <v>77408</v>
      </c>
      <c r="M30" s="11"/>
      <c r="N30" s="11"/>
      <c r="O30" s="11"/>
      <c r="P30" s="12"/>
      <c r="W30" s="13"/>
    </row>
    <row r="31" spans="2:23" ht="51.75" customHeight="1" x14ac:dyDescent="0.25">
      <c r="B31" s="33">
        <v>25</v>
      </c>
      <c r="C31" s="92" t="s">
        <v>96</v>
      </c>
      <c r="D31" s="50"/>
      <c r="E31" s="9"/>
      <c r="F31" s="93" t="s">
        <v>109</v>
      </c>
      <c r="G31" s="53" t="s">
        <v>23</v>
      </c>
      <c r="H31" s="95">
        <v>48</v>
      </c>
      <c r="I31" s="31">
        <v>29.66</v>
      </c>
      <c r="J31" s="31">
        <f t="shared" si="0"/>
        <v>34.998799999999996</v>
      </c>
      <c r="K31" s="11">
        <f t="shared" si="1"/>
        <v>1423.68</v>
      </c>
      <c r="L31" s="11">
        <f t="shared" si="2"/>
        <v>1679.9423999999999</v>
      </c>
      <c r="M31" s="11"/>
      <c r="N31" s="11"/>
      <c r="O31" s="11"/>
      <c r="P31" s="12"/>
      <c r="W31" s="13"/>
    </row>
    <row r="32" spans="2:23" ht="67.5" customHeight="1" x14ac:dyDescent="0.25">
      <c r="B32" s="33">
        <v>26</v>
      </c>
      <c r="C32" s="92" t="s">
        <v>120</v>
      </c>
      <c r="D32" s="50" t="s">
        <v>114</v>
      </c>
      <c r="E32" s="9"/>
      <c r="F32" s="93" t="s">
        <v>110</v>
      </c>
      <c r="G32" s="53" t="s">
        <v>23</v>
      </c>
      <c r="H32" s="95">
        <v>495</v>
      </c>
      <c r="I32" s="31">
        <v>160</v>
      </c>
      <c r="J32" s="31">
        <f t="shared" si="0"/>
        <v>188.79999999999998</v>
      </c>
      <c r="K32" s="11">
        <f t="shared" si="1"/>
        <v>79200</v>
      </c>
      <c r="L32" s="11">
        <f t="shared" si="2"/>
        <v>93455.999999999985</v>
      </c>
      <c r="M32" s="11"/>
      <c r="N32" s="11"/>
      <c r="O32" s="11"/>
      <c r="P32" s="12"/>
      <c r="W32" s="13"/>
    </row>
    <row r="33" spans="2:23" ht="54" customHeight="1" x14ac:dyDescent="0.25">
      <c r="B33" s="46">
        <v>27</v>
      </c>
      <c r="C33" s="48" t="s">
        <v>97</v>
      </c>
      <c r="D33" s="50"/>
      <c r="E33" s="9"/>
      <c r="F33" s="48" t="s">
        <v>111</v>
      </c>
      <c r="G33" s="53" t="s">
        <v>23</v>
      </c>
      <c r="H33" s="95">
        <v>47</v>
      </c>
      <c r="I33" s="97">
        <v>580</v>
      </c>
      <c r="J33" s="31">
        <f t="shared" si="0"/>
        <v>684.4</v>
      </c>
      <c r="K33" s="11">
        <f t="shared" si="1"/>
        <v>27260</v>
      </c>
      <c r="L33" s="11">
        <f t="shared" si="2"/>
        <v>32166.799999999999</v>
      </c>
      <c r="M33" s="11"/>
      <c r="N33" s="11"/>
      <c r="O33" s="11"/>
      <c r="P33" s="12"/>
      <c r="W33" s="13"/>
    </row>
    <row r="34" spans="2:23" ht="141" customHeight="1" x14ac:dyDescent="0.25">
      <c r="B34" s="46">
        <v>28</v>
      </c>
      <c r="C34" s="48" t="s">
        <v>61</v>
      </c>
      <c r="D34" s="50" t="s">
        <v>58</v>
      </c>
      <c r="E34" s="9"/>
      <c r="F34" s="51" t="s">
        <v>77</v>
      </c>
      <c r="G34" s="53" t="s">
        <v>23</v>
      </c>
      <c r="H34" s="95">
        <v>20</v>
      </c>
      <c r="I34" s="97">
        <v>2864</v>
      </c>
      <c r="J34" s="31">
        <f t="shared" si="0"/>
        <v>3379.52</v>
      </c>
      <c r="K34" s="11">
        <f t="shared" si="1"/>
        <v>57280</v>
      </c>
      <c r="L34" s="11">
        <f t="shared" si="2"/>
        <v>67590.399999999994</v>
      </c>
      <c r="M34" s="11"/>
      <c r="N34" s="11"/>
      <c r="O34" s="11"/>
      <c r="P34" s="12"/>
      <c r="W34" s="13"/>
    </row>
    <row r="35" spans="2:23" ht="108.75" customHeight="1" x14ac:dyDescent="0.25">
      <c r="B35" s="46">
        <v>29</v>
      </c>
      <c r="C35" s="48" t="s">
        <v>121</v>
      </c>
      <c r="D35" s="50" t="s">
        <v>62</v>
      </c>
      <c r="E35" s="9"/>
      <c r="F35" s="51" t="s">
        <v>78</v>
      </c>
      <c r="G35" s="53" t="s">
        <v>23</v>
      </c>
      <c r="H35" s="95">
        <v>5</v>
      </c>
      <c r="I35" s="97">
        <v>4346</v>
      </c>
      <c r="J35" s="31">
        <f t="shared" si="0"/>
        <v>5128.28</v>
      </c>
      <c r="K35" s="11">
        <f t="shared" si="1"/>
        <v>21730</v>
      </c>
      <c r="L35" s="11">
        <f t="shared" si="2"/>
        <v>25641.399999999998</v>
      </c>
      <c r="M35" s="11"/>
      <c r="N35" s="11"/>
      <c r="O35" s="11"/>
      <c r="P35" s="12"/>
      <c r="W35" s="13"/>
    </row>
    <row r="36" spans="2:23" ht="55.5" customHeight="1" x14ac:dyDescent="0.25">
      <c r="B36" s="46">
        <v>30</v>
      </c>
      <c r="C36" s="34" t="s">
        <v>56</v>
      </c>
      <c r="D36" s="50"/>
      <c r="E36" s="9"/>
      <c r="F36" s="10" t="s">
        <v>79</v>
      </c>
      <c r="G36" s="53" t="s">
        <v>23</v>
      </c>
      <c r="H36" s="95">
        <v>98</v>
      </c>
      <c r="I36" s="97">
        <v>173</v>
      </c>
      <c r="J36" s="31">
        <f t="shared" si="0"/>
        <v>204.14</v>
      </c>
      <c r="K36" s="11">
        <f t="shared" si="1"/>
        <v>16954</v>
      </c>
      <c r="L36" s="11">
        <f t="shared" si="2"/>
        <v>20005.719999999998</v>
      </c>
      <c r="M36" s="11"/>
      <c r="N36" s="11"/>
      <c r="O36" s="11"/>
      <c r="P36" s="12"/>
      <c r="W36" s="13"/>
    </row>
    <row r="37" spans="2:23" ht="139.5" customHeight="1" x14ac:dyDescent="0.25">
      <c r="B37" s="46">
        <v>31</v>
      </c>
      <c r="C37" s="48" t="s">
        <v>63</v>
      </c>
      <c r="D37" s="50" t="s">
        <v>58</v>
      </c>
      <c r="E37" s="9"/>
      <c r="F37" s="10" t="s">
        <v>24</v>
      </c>
      <c r="G37" s="53" t="s">
        <v>23</v>
      </c>
      <c r="H37" s="95">
        <v>12</v>
      </c>
      <c r="I37" s="97">
        <v>6246</v>
      </c>
      <c r="J37" s="31">
        <f t="shared" si="0"/>
        <v>7370.28</v>
      </c>
      <c r="K37" s="11">
        <f t="shared" si="1"/>
        <v>74952</v>
      </c>
      <c r="L37" s="11">
        <f t="shared" si="2"/>
        <v>88443.36</v>
      </c>
      <c r="M37" s="11"/>
      <c r="N37" s="11"/>
      <c r="O37" s="11"/>
      <c r="P37" s="12"/>
      <c r="W37" s="13"/>
    </row>
    <row r="38" spans="2:23" ht="60.75" customHeight="1" x14ac:dyDescent="0.25">
      <c r="B38" s="46">
        <v>32</v>
      </c>
      <c r="C38" s="47" t="s">
        <v>122</v>
      </c>
      <c r="D38" s="50" t="s">
        <v>58</v>
      </c>
      <c r="E38" s="9"/>
      <c r="F38" s="10" t="s">
        <v>26</v>
      </c>
      <c r="G38" s="53" t="s">
        <v>23</v>
      </c>
      <c r="H38" s="96">
        <v>25</v>
      </c>
      <c r="I38" s="97">
        <v>3310</v>
      </c>
      <c r="J38" s="31">
        <f t="shared" si="0"/>
        <v>3905.7999999999997</v>
      </c>
      <c r="K38" s="11">
        <f t="shared" si="1"/>
        <v>82750</v>
      </c>
      <c r="L38" s="11">
        <f t="shared" si="2"/>
        <v>97645</v>
      </c>
      <c r="M38" s="11"/>
      <c r="N38" s="11"/>
      <c r="O38" s="11"/>
      <c r="P38" s="12"/>
      <c r="W38" s="13"/>
    </row>
    <row r="39" spans="2:23" ht="97.5" customHeight="1" x14ac:dyDescent="0.25">
      <c r="B39" s="46">
        <v>33</v>
      </c>
      <c r="C39" s="47" t="s">
        <v>66</v>
      </c>
      <c r="D39" s="50" t="s">
        <v>62</v>
      </c>
      <c r="E39" s="9"/>
      <c r="F39" s="51" t="s">
        <v>81</v>
      </c>
      <c r="G39" s="53" t="s">
        <v>23</v>
      </c>
      <c r="H39" s="96">
        <v>30</v>
      </c>
      <c r="I39" s="97">
        <v>3890</v>
      </c>
      <c r="J39" s="31">
        <f t="shared" si="0"/>
        <v>4590.2</v>
      </c>
      <c r="K39" s="11">
        <f t="shared" si="1"/>
        <v>116700</v>
      </c>
      <c r="L39" s="11">
        <f t="shared" si="2"/>
        <v>137706</v>
      </c>
      <c r="M39" s="11"/>
      <c r="N39" s="11"/>
      <c r="O39" s="11"/>
      <c r="P39" s="12"/>
      <c r="W39" s="13"/>
    </row>
    <row r="40" spans="2:23" ht="74.25" customHeight="1" x14ac:dyDescent="0.25">
      <c r="B40" s="46">
        <v>34</v>
      </c>
      <c r="C40" s="47" t="s">
        <v>68</v>
      </c>
      <c r="D40" s="50" t="s">
        <v>67</v>
      </c>
      <c r="E40" s="9"/>
      <c r="F40" s="47" t="s">
        <v>82</v>
      </c>
      <c r="G40" s="53" t="s">
        <v>23</v>
      </c>
      <c r="H40" s="96">
        <v>10</v>
      </c>
      <c r="I40" s="97">
        <v>3784</v>
      </c>
      <c r="J40" s="31">
        <f t="shared" si="0"/>
        <v>4465.12</v>
      </c>
      <c r="K40" s="11">
        <f t="shared" si="1"/>
        <v>37840</v>
      </c>
      <c r="L40" s="11">
        <f t="shared" si="2"/>
        <v>44651.199999999997</v>
      </c>
      <c r="M40" s="11"/>
      <c r="N40" s="11"/>
      <c r="O40" s="11"/>
      <c r="P40" s="12"/>
      <c r="W40" s="13"/>
    </row>
    <row r="41" spans="2:23" ht="69" customHeight="1" x14ac:dyDescent="0.25">
      <c r="B41" s="46">
        <v>35</v>
      </c>
      <c r="C41" s="47" t="s">
        <v>69</v>
      </c>
      <c r="D41" s="50" t="s">
        <v>67</v>
      </c>
      <c r="E41" s="9"/>
      <c r="F41" s="47" t="s">
        <v>83</v>
      </c>
      <c r="G41" s="53" t="s">
        <v>23</v>
      </c>
      <c r="H41" s="96">
        <v>10</v>
      </c>
      <c r="I41" s="97">
        <v>451</v>
      </c>
      <c r="J41" s="31">
        <f t="shared" si="0"/>
        <v>532.17999999999995</v>
      </c>
      <c r="K41" s="11">
        <f t="shared" si="1"/>
        <v>4510</v>
      </c>
      <c r="L41" s="11">
        <f t="shared" si="2"/>
        <v>5321.7999999999993</v>
      </c>
      <c r="M41" s="11"/>
      <c r="N41" s="11"/>
      <c r="O41" s="11"/>
      <c r="P41" s="12"/>
      <c r="W41" s="13"/>
    </row>
    <row r="42" spans="2:23" ht="135.75" customHeight="1" x14ac:dyDescent="0.25">
      <c r="B42" s="46">
        <v>36</v>
      </c>
      <c r="C42" s="47" t="s">
        <v>123</v>
      </c>
      <c r="D42" s="50" t="s">
        <v>58</v>
      </c>
      <c r="E42" s="9"/>
      <c r="F42" s="47" t="s">
        <v>25</v>
      </c>
      <c r="G42" s="53" t="s">
        <v>23</v>
      </c>
      <c r="H42" s="96">
        <v>25</v>
      </c>
      <c r="I42" s="97">
        <v>4260</v>
      </c>
      <c r="J42" s="31">
        <f t="shared" si="0"/>
        <v>5026.8</v>
      </c>
      <c r="K42" s="11">
        <f t="shared" si="1"/>
        <v>106500</v>
      </c>
      <c r="L42" s="11">
        <f t="shared" si="2"/>
        <v>125670</v>
      </c>
      <c r="M42" s="11"/>
      <c r="N42" s="11"/>
      <c r="O42" s="11"/>
      <c r="P42" s="12"/>
      <c r="W42" s="13"/>
    </row>
    <row r="43" spans="2:23" x14ac:dyDescent="0.25">
      <c r="B43" s="14"/>
      <c r="C43" s="15"/>
      <c r="D43" s="16"/>
      <c r="E43" s="16"/>
      <c r="F43" s="16"/>
      <c r="G43" s="17"/>
      <c r="H43" s="18"/>
      <c r="I43" s="19"/>
      <c r="J43" s="19"/>
      <c r="K43" s="20">
        <f>SUM(K7:K42)</f>
        <v>1955583.8399999999</v>
      </c>
      <c r="L43" s="21">
        <f t="shared" ref="L43" si="3">K43*1.18</f>
        <v>2307588.9311999995</v>
      </c>
      <c r="M43" s="42"/>
      <c r="N43" s="42"/>
      <c r="O43" s="21"/>
      <c r="P43" s="21"/>
    </row>
    <row r="44" spans="2:23" x14ac:dyDescent="0.25">
      <c r="B44" s="22"/>
      <c r="C44" s="23"/>
      <c r="D44" s="24"/>
      <c r="E44" s="24"/>
      <c r="F44" s="24"/>
      <c r="G44" s="25"/>
      <c r="H44" s="25"/>
      <c r="I44" s="26"/>
      <c r="J44" s="26"/>
      <c r="K44" s="26" t="s">
        <v>8</v>
      </c>
      <c r="L44" s="27">
        <f>L43-K43</f>
        <v>352005.09119999968</v>
      </c>
      <c r="M44" s="39"/>
      <c r="N44" s="39"/>
      <c r="O44" s="39"/>
      <c r="P44" s="28"/>
    </row>
    <row r="45" spans="2:23" x14ac:dyDescent="0.25">
      <c r="B45" s="67" t="s">
        <v>43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</row>
    <row r="46" spans="2:23" x14ac:dyDescent="0.25">
      <c r="B46" s="63" t="s">
        <v>3</v>
      </c>
      <c r="C46" s="63"/>
      <c r="D46" s="58" t="s">
        <v>34</v>
      </c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8"/>
    </row>
    <row r="47" spans="2:23" x14ac:dyDescent="0.25">
      <c r="B47" s="56" t="s">
        <v>2</v>
      </c>
      <c r="C47" s="57"/>
      <c r="D47" s="58" t="s">
        <v>20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60"/>
    </row>
    <row r="48" spans="2:23" ht="14.45" customHeight="1" x14ac:dyDescent="0.25">
      <c r="B48" s="63" t="s">
        <v>4</v>
      </c>
      <c r="C48" s="63"/>
      <c r="D48" s="64" t="s">
        <v>30</v>
      </c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6"/>
      <c r="Q48" s="24"/>
      <c r="R48" s="24"/>
      <c r="S48" s="24"/>
      <c r="T48" s="24"/>
      <c r="U48" s="24"/>
      <c r="V48" s="24"/>
    </row>
    <row r="49" spans="2:16" ht="24.75" customHeight="1" x14ac:dyDescent="0.25">
      <c r="B49" s="69" t="s">
        <v>21</v>
      </c>
      <c r="C49" s="70"/>
      <c r="D49" s="64" t="s">
        <v>84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6"/>
    </row>
    <row r="50" spans="2:16" ht="30.75" customHeight="1" x14ac:dyDescent="0.25">
      <c r="B50" s="68" t="s">
        <v>31</v>
      </c>
      <c r="C50" s="68"/>
      <c r="D50" s="89" t="s">
        <v>85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1"/>
    </row>
    <row r="51" spans="2:16" x14ac:dyDescent="0.25">
      <c r="B51" s="63" t="s">
        <v>22</v>
      </c>
      <c r="C51" s="63"/>
      <c r="D51" s="58" t="s">
        <v>32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8"/>
    </row>
    <row r="52" spans="2:16" x14ac:dyDescent="0.25">
      <c r="B52" s="29"/>
      <c r="C52" s="29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</row>
    <row r="53" spans="2:16" ht="176.25" customHeight="1" x14ac:dyDescent="0.25">
      <c r="B53" s="71" t="s">
        <v>44</v>
      </c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</row>
    <row r="57" spans="2:16" x14ac:dyDescent="0.25">
      <c r="D57" s="5"/>
      <c r="E57" s="5"/>
    </row>
    <row r="58" spans="2:16" x14ac:dyDescent="0.25">
      <c r="D58" s="5"/>
      <c r="E58" s="5"/>
    </row>
    <row r="59" spans="2:16" x14ac:dyDescent="0.25">
      <c r="D59" s="5"/>
      <c r="E59" s="5"/>
    </row>
  </sheetData>
  <mergeCells count="28">
    <mergeCell ref="B53:P53"/>
    <mergeCell ref="B1:P1"/>
    <mergeCell ref="E4:E5"/>
    <mergeCell ref="M4:P4"/>
    <mergeCell ref="B2:P2"/>
    <mergeCell ref="B4:B5"/>
    <mergeCell ref="C4:C5"/>
    <mergeCell ref="L4:L5"/>
    <mergeCell ref="F4:F5"/>
    <mergeCell ref="G4:G5"/>
    <mergeCell ref="K4:K5"/>
    <mergeCell ref="I4:I5"/>
    <mergeCell ref="D51:P51"/>
    <mergeCell ref="D50:P50"/>
    <mergeCell ref="D4:D5"/>
    <mergeCell ref="D46:P46"/>
    <mergeCell ref="H4:H5"/>
    <mergeCell ref="B47:C47"/>
    <mergeCell ref="D47:P47"/>
    <mergeCell ref="J4:J5"/>
    <mergeCell ref="B51:C51"/>
    <mergeCell ref="D48:P48"/>
    <mergeCell ref="D49:P49"/>
    <mergeCell ref="B45:P45"/>
    <mergeCell ref="B50:C50"/>
    <mergeCell ref="B46:C46"/>
    <mergeCell ref="B48:C48"/>
    <mergeCell ref="B49:C49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9</v>
      </c>
      <c r="B5" t="e">
        <f>XLR_ERRNAME</f>
        <v>#NAME?</v>
      </c>
    </row>
    <row r="6" spans="1:19" x14ac:dyDescent="0.25">
      <c r="A6" t="s">
        <v>10</v>
      </c>
      <c r="B6">
        <v>12575</v>
      </c>
      <c r="C6" s="2" t="s">
        <v>11</v>
      </c>
      <c r="D6">
        <v>7264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14</v>
      </c>
      <c r="J6" s="2" t="s">
        <v>12</v>
      </c>
      <c r="K6" s="2" t="s">
        <v>15</v>
      </c>
      <c r="L6" s="2" t="s">
        <v>16</v>
      </c>
      <c r="M6" s="2" t="s">
        <v>17</v>
      </c>
      <c r="N6" s="2" t="s">
        <v>14</v>
      </c>
      <c r="O6">
        <v>1507925</v>
      </c>
      <c r="P6" s="2" t="s">
        <v>18</v>
      </c>
      <c r="Q6">
        <v>0</v>
      </c>
      <c r="R6" s="2" t="s">
        <v>14</v>
      </c>
      <c r="S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Резяпова Адэля Геннадьевна</cp:lastModifiedBy>
  <cp:lastPrinted>2017-08-10T04:46:21Z</cp:lastPrinted>
  <dcterms:created xsi:type="dcterms:W3CDTF">2013-12-19T08:11:42Z</dcterms:created>
  <dcterms:modified xsi:type="dcterms:W3CDTF">2017-10-06T04:08:06Z</dcterms:modified>
</cp:coreProperties>
</file>